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<sst xmlns="http://schemas.openxmlformats.org/spreadsheetml/2006/main" count="209" uniqueCount="68">
  <si>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</si>
  <si>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</si>
  <si>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</si>
  <si>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</si>
  <si>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</si>
  <si>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</si>
  <si>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</si>
  <si>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</si>
  <si>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</si>
  <si>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</si>
  <si>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</si>
  <si>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</si>
  <si>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</si>
  <si>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</si>
  <si>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</si>
  <si>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</si>
  <si>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</si>
  <si>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</si>
  <si>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</si>
  <si>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</si>
  <si>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</si>
  <si>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</si>
  <si>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</si>
  <si>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</si>
  <si>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</si>
  <si>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</si>
  <si>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</si>
  <si>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</si>
  <si>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</si>
  <si>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</si>
  <si>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</si>
  <si>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</si>
  <si>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</si>
  <si>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</si>
  <si>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</si>
  <si>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</si>
  <si>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</si>
  <si>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</si>
  <si>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</si>
  <si>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</si>
  <si>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</si>
  <si>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</si>
  <si>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</si>
  <si>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</si>
  <si>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</si>
  <si>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</si>
  <si>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</si>
  <si>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</si>
  <si>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</si>
  <si>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</si>
  <si>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</si>
  <si>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</si>
  <si>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</si>
  <si>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</si>
  <si>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</si>
  <si>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</si>
  <si>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</si>
  <si>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</si>
  <si>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</si>
  <si>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</si>
  <si>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</si>
  <si>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</si>
  <si>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</si>
  <si>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</si>
  <si>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</si>
  <si>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</si>
  <si>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</si>
  <si>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Junio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</si>
</sst>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49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0" width="10.140625" style="2" customWidth="1"/>
    <col min="21" max="21" width="6.140625" style="2" customWidth="1"/>
    <col min="22" max="22" width="6.8515625" style="2" customWidth="1"/>
    <col min="23" max="23" width="11.421875" style="2" customWidth="1"/>
    <col min="24" max="24" width="7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f>70621313+1711229</f>
        <v>72332542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>
        <v>11169308</v>
      </c>
      <c r="U4" s="12"/>
      <c r="V4" s="12"/>
      <c r="W4" s="12"/>
      <c r="X4" s="12"/>
      <c r="Y4" s="12"/>
      <c r="Z4" s="12"/>
      <c r="AA4" s="12">
        <f>SUM(O4:Z4)</f>
        <v>60288558</v>
      </c>
      <c r="AB4" s="11">
        <f aca="true" t="shared" si="0" ref="AB4:AB17">+AA4/N4</f>
        <v>0.8334914871372833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>
        <v>3390</v>
      </c>
      <c r="U5" s="12"/>
      <c r="V5" s="12"/>
      <c r="W5" s="12"/>
      <c r="X5" s="12"/>
      <c r="Y5" s="12"/>
      <c r="Z5" s="12"/>
      <c r="AA5" s="12">
        <f aca="true" t="shared" si="1" ref="AA5:AA17">SUM(O5:Z5)</f>
        <v>23730</v>
      </c>
      <c r="AB5" s="11">
        <f t="shared" si="0"/>
        <v>1.9022044088176353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>
        <v>75857</v>
      </c>
      <c r="U6" s="12"/>
      <c r="V6" s="12"/>
      <c r="W6" s="12"/>
      <c r="X6" s="12"/>
      <c r="Y6" s="12"/>
      <c r="Z6" s="12"/>
      <c r="AA6" s="12">
        <f t="shared" si="1"/>
        <v>1058401</v>
      </c>
      <c r="AB6" s="11">
        <f t="shared" si="0"/>
        <v>1.0408808928121853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>
        <v>191806</v>
      </c>
      <c r="U7" s="12"/>
      <c r="V7" s="12"/>
      <c r="W7" s="12"/>
      <c r="X7" s="12"/>
      <c r="Y7" s="12"/>
      <c r="Z7" s="12"/>
      <c r="AA7" s="12">
        <f t="shared" si="1"/>
        <v>934032</v>
      </c>
      <c r="AB7" s="11">
        <f t="shared" si="0"/>
        <v>0.9577968555806675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>
        <v>-4472</v>
      </c>
      <c r="U8" s="12"/>
      <c r="V8" s="12"/>
      <c r="W8" s="12"/>
      <c r="X8" s="12"/>
      <c r="Y8" s="12"/>
      <c r="Z8" s="12"/>
      <c r="AA8" s="12">
        <f t="shared" si="1"/>
        <v>9410495</v>
      </c>
      <c r="AB8" s="11">
        <f t="shared" si="0"/>
        <v>1568415.8333333333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>
        <v>7210372</v>
      </c>
      <c r="U11" s="12"/>
      <c r="V11" s="12"/>
      <c r="W11" s="12"/>
      <c r="X11" s="12"/>
      <c r="Y11" s="12"/>
      <c r="Z11" s="12"/>
      <c r="AA11" s="12">
        <f t="shared" si="1"/>
        <v>39482021</v>
      </c>
      <c r="AB11" s="11">
        <f t="shared" si="0"/>
        <v>0.8008357189497727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>
        <v>3215318</v>
      </c>
      <c r="U12" s="12"/>
      <c r="V12" s="12"/>
      <c r="W12" s="12"/>
      <c r="X12" s="12"/>
      <c r="Y12" s="12"/>
      <c r="Z12" s="12"/>
      <c r="AA12" s="12">
        <f t="shared" si="1"/>
        <v>17093271</v>
      </c>
      <c r="AB12" s="11">
        <f t="shared" si="0"/>
        <v>0.7711382154349982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>
        <v>1711229</v>
      </c>
      <c r="O13" s="12"/>
      <c r="P13" s="12"/>
      <c r="Q13" s="12"/>
      <c r="R13" s="12"/>
      <c r="S13" s="12">
        <v>1711229</v>
      </c>
      <c r="T13" s="12">
        <v>368256</v>
      </c>
      <c r="U13" s="12"/>
      <c r="V13" s="12"/>
      <c r="W13" s="12"/>
      <c r="X13" s="12"/>
      <c r="Y13" s="12"/>
      <c r="Z13" s="12"/>
      <c r="AA13" s="12">
        <f>SUM(O13:Z13)</f>
        <v>2079485</v>
      </c>
      <c r="AB13" s="11">
        <f>+AA13/N13</f>
        <v>1.2151997190323447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>
        <v>128763</v>
      </c>
      <c r="U14" s="12"/>
      <c r="V14" s="12"/>
      <c r="W14" s="12"/>
      <c r="X14" s="12"/>
      <c r="Y14" s="12"/>
      <c r="Z14" s="12"/>
      <c r="AA14" s="12">
        <f t="shared" si="1"/>
        <v>580417</v>
      </c>
      <c r="AB14" s="11">
        <f t="shared" si="0"/>
        <v>0.5951847233559068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>
        <v>22015</v>
      </c>
      <c r="T16" s="12">
        <v>57000</v>
      </c>
      <c r="U16" s="12"/>
      <c r="V16" s="12"/>
      <c r="W16" s="12"/>
      <c r="X16" s="12"/>
      <c r="Y16" s="12"/>
      <c r="Z16" s="12"/>
      <c r="AA16" s="12">
        <f t="shared" si="1"/>
        <v>79689</v>
      </c>
      <c r="AB16" s="11">
        <f t="shared" si="0"/>
        <v>0.4347154866266986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18"/>
      <c r="T20" s="20"/>
      <c r="AA20" s="18"/>
    </row>
    <row r="21" spans="14:27" ht="12.75">
      <c r="N21" s="18"/>
      <c r="T21" s="20"/>
      <c r="AA21" s="18"/>
    </row>
    <row r="22" spans="14:27" ht="12.75">
      <c r="N22" s="18"/>
      <c r="Q22" s="17"/>
      <c r="T22" s="20"/>
      <c r="AA22" s="18"/>
    </row>
    <row r="23" ht="12.75">
      <c r="T23" s="20"/>
    </row>
    <row r="24" ht="12.75">
      <c r="T24" s="20"/>
    </row>
    <row r="25" ht="12.75">
      <c r="T25" s="20"/>
    </row>
    <row r="26" ht="12.75">
      <c r="T26" s="20"/>
    </row>
    <row r="27" ht="12.75">
      <c r="T27" s="20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2023-07-13T20:55:29Z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